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7236" activeTab="0"/>
  </bookViews>
  <sheets>
    <sheet name="Annual Report 3rd cities forms" sheetId="1" r:id="rId1"/>
  </sheets>
  <definedNames>
    <definedName name="_xlnm.Print_Area" localSheetId="0">'Annual Report 3rd cities forms'!$A$1:$R$122</definedName>
  </definedNames>
  <calcPr fullCalcOnLoad="1"/>
</workbook>
</file>

<file path=xl/sharedStrings.xml><?xml version="1.0" encoding="utf-8"?>
<sst xmlns="http://schemas.openxmlformats.org/spreadsheetml/2006/main" count="151" uniqueCount="95">
  <si>
    <t>ALL FUNDS</t>
  </si>
  <si>
    <t>Exhibit II</t>
  </si>
  <si>
    <t>Page 1</t>
  </si>
  <si>
    <t>STATEMENT OF RECEIPTS, DISBURSEMENTS AND CHANGES IN FUND CASH BALANCES</t>
  </si>
  <si>
    <t>Receipts (Source):</t>
  </si>
  <si>
    <t xml:space="preserve">  313 Sales Tax</t>
  </si>
  <si>
    <t xml:space="preserve">  316 911 Telephone Surcharge</t>
  </si>
  <si>
    <t xml:space="preserve">  311-319 Other Taxes (319)</t>
  </si>
  <si>
    <t xml:space="preserve">  320 Licenses and Permits</t>
  </si>
  <si>
    <t xml:space="preserve">  331 Federal Grants</t>
  </si>
  <si>
    <t xml:space="preserve">  335.1 Bank Franchise Tax</t>
  </si>
  <si>
    <t xml:space="preserve">  335.2 Motor Vehicle Commercial</t>
  </si>
  <si>
    <t xml:space="preserve">            Prorate</t>
  </si>
  <si>
    <t xml:space="preserve">  335.3 Liquor Tax Reversion</t>
  </si>
  <si>
    <t xml:space="preserve">  335.6 Fire Insurance Premium</t>
  </si>
  <si>
    <t xml:space="preserve">            Reversion</t>
  </si>
  <si>
    <t xml:space="preserve">  335.8 Local Government Highway</t>
  </si>
  <si>
    <t xml:space="preserve">            and Bridge Fund</t>
  </si>
  <si>
    <t xml:space="preserve">  338.1 County Road Tax (25%)</t>
  </si>
  <si>
    <t xml:space="preserve">  338.2 County Highway and Bridge</t>
  </si>
  <si>
    <t xml:space="preserve">            Reserve Tax (25%)</t>
  </si>
  <si>
    <t xml:space="preserve">  338.3 County Wheel Tax</t>
  </si>
  <si>
    <t xml:space="preserve">  331-339 Other Intergovernmental</t>
  </si>
  <si>
    <t xml:space="preserve">                 Revenue (339)</t>
  </si>
  <si>
    <t xml:space="preserve">  341-349 Charges for Goods and</t>
  </si>
  <si>
    <t xml:space="preserve">                Services (341)</t>
  </si>
  <si>
    <t xml:space="preserve">  351-359 Fines and Forfeits (351)</t>
  </si>
  <si>
    <t xml:space="preserve">  361 Investment Earnings </t>
  </si>
  <si>
    <t xml:space="preserve">  362 Rentals</t>
  </si>
  <si>
    <t xml:space="preserve">  363-369 Other Revenues (369)</t>
  </si>
  <si>
    <t>Page 2</t>
  </si>
  <si>
    <t>(continued)</t>
  </si>
  <si>
    <t>ENTERPRISE FUNDS</t>
  </si>
  <si>
    <t>380 Enterprise Operating Revenue</t>
  </si>
  <si>
    <t>330 Operating Grants</t>
  </si>
  <si>
    <t>Total Receipts</t>
  </si>
  <si>
    <t>Disbursements (Function):</t>
  </si>
  <si>
    <t>411-419 General Government (414)</t>
  </si>
  <si>
    <t>421 Police</t>
  </si>
  <si>
    <t>422 Fire</t>
  </si>
  <si>
    <t>423-429 Other Public Safety (429)</t>
  </si>
  <si>
    <t>431 Highways and Streets (includes</t>
  </si>
  <si>
    <t xml:space="preserve">       snow removal &amp; street lights)</t>
  </si>
  <si>
    <t>432 Sanitation (includes garbage</t>
  </si>
  <si>
    <t xml:space="preserve">       &amp; rubble sites)</t>
  </si>
  <si>
    <t>437 Cemeteries</t>
  </si>
  <si>
    <t>433-439 Other Public Works (435)</t>
  </si>
  <si>
    <t>441-449 Health and Welfare (441)</t>
  </si>
  <si>
    <t>451-459 Culture-Recreation (451)</t>
  </si>
  <si>
    <t xml:space="preserve">461-469 Conservation and </t>
  </si>
  <si>
    <t xml:space="preserve">              Development (465)</t>
  </si>
  <si>
    <t>470 Debt Service</t>
  </si>
  <si>
    <t>480 Intergovernmental Expenditures</t>
  </si>
  <si>
    <t>Page 3</t>
  </si>
  <si>
    <t>410 Personal Services</t>
  </si>
  <si>
    <t>420 Other Expenses</t>
  </si>
  <si>
    <t>Total Disbursements</t>
  </si>
  <si>
    <t>________________________</t>
  </si>
  <si>
    <t>Subtotal of Receipts, Disbursements</t>
  </si>
  <si>
    <t xml:space="preserve">  and Transfers</t>
  </si>
  <si>
    <t>Fund Cash Balance,</t>
  </si>
  <si>
    <t>Adjustments:</t>
  </si>
  <si>
    <t>Restated Fund Cash Balance,</t>
  </si>
  <si>
    <t>FUND CASH BALANCE,</t>
  </si>
  <si>
    <t xml:space="preserve"> </t>
  </si>
  <si>
    <t xml:space="preserve">    </t>
  </si>
  <si>
    <t xml:space="preserve">  311 Property Taxes</t>
  </si>
  <si>
    <t xml:space="preserve">  335.4 Motor Vehicle Licenses (5%)</t>
  </si>
  <si>
    <t>General</t>
  </si>
  <si>
    <t>Fund</t>
  </si>
  <si>
    <t>Water</t>
  </si>
  <si>
    <t>Sewer</t>
  </si>
  <si>
    <t>Total</t>
  </si>
  <si>
    <t xml:space="preserve">426 Supplies and Materials </t>
  </si>
  <si>
    <t xml:space="preserve">51100 Transfers Out </t>
  </si>
  <si>
    <t>(            )</t>
  </si>
  <si>
    <t>380.05 Lottery Revenues</t>
  </si>
  <si>
    <t>490-492 Miscellaneous (492)</t>
  </si>
  <si>
    <t>391.2 Money Received From Borrowing</t>
  </si>
  <si>
    <t>391.07 Capital Contributions (Grants)</t>
  </si>
  <si>
    <t xml:space="preserve">      Surcharge as Security for Debt</t>
  </si>
  <si>
    <t>391.01 Transfers In</t>
  </si>
  <si>
    <t>391.03 Sale of Municipal Property</t>
  </si>
  <si>
    <t xml:space="preserve">           Damage to Capital Assets</t>
  </si>
  <si>
    <t xml:space="preserve">391.04 Compensation for Loss or </t>
  </si>
  <si>
    <t>For the Year Ended December 31, 2014</t>
  </si>
  <si>
    <t>MUNICIPALITY OFLEOLA</t>
  </si>
  <si>
    <t>MUNICIPALITY OF LEOLA</t>
  </si>
  <si>
    <t>ENTERPRISE FUNDS       SPECIAL REVENUE FUNDS</t>
  </si>
  <si>
    <t>Rev. Loan</t>
  </si>
  <si>
    <t>Lib/Pool/Park</t>
  </si>
  <si>
    <t>ENTERPRISE FUNDS  SPECIAL REVENUE FUNDS</t>
  </si>
  <si>
    <t xml:space="preserve">  January 1, 2014</t>
  </si>
  <si>
    <t xml:space="preserve">  DECEMBER 31, 2014</t>
  </si>
  <si>
    <t>(         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</si>
</sst>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_);\(0\)"/>
    <numFmt numFmtId="167" formatCode="0.00_);\(0.00\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39" fontId="0" fillId="0" borderId="0" xfId="0" applyNumberFormat="1" applyAlignment="1">
      <alignment/>
    </xf>
    <xf numFmtId="39" fontId="0" fillId="0" borderId="10" xfId="0" applyNumberFormat="1" applyBorder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12" xfId="0" applyNumberForma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PageLayoutView="0" workbookViewId="0" topLeftCell="A64">
      <selection activeCell="B106" sqref="B106"/>
    </sheetView>
  </sheetViews>
  <sheetFormatPr defaultColWidth="9.140625" defaultRowHeight="12.75"/>
  <cols>
    <col min="1" max="1" width="33.8515625" style="0" customWidth="1"/>
    <col min="2" max="2" width="11.8515625" style="0" customWidth="1"/>
    <col min="3" max="3" width="0.5625" style="0" customWidth="1"/>
    <col min="4" max="4" width="9.140625" style="0" hidden="1" customWidth="1"/>
    <col min="5" max="5" width="1.28515625" style="0" hidden="1" customWidth="1"/>
    <col min="6" max="6" width="9.140625" style="0" hidden="1" customWidth="1"/>
    <col min="7" max="7" width="1.28515625" style="0" hidden="1" customWidth="1"/>
    <col min="8" max="8" width="12.57421875" style="0" customWidth="1"/>
    <col min="9" max="9" width="1.28515625" style="0" customWidth="1"/>
    <col min="10" max="10" width="10.7109375" style="0" customWidth="1"/>
    <col min="11" max="11" width="1.28515625" style="0" customWidth="1"/>
    <col min="12" max="12" width="9.8515625" style="0" customWidth="1"/>
    <col min="13" max="13" width="1.28515625" style="0" customWidth="1"/>
    <col min="14" max="14" width="11.00390625" style="0" customWidth="1"/>
    <col min="15" max="15" width="1.28515625" style="0" customWidth="1"/>
    <col min="16" max="16" width="9.140625" style="0" hidden="1" customWidth="1"/>
    <col min="17" max="17" width="1.28515625" style="0" hidden="1" customWidth="1"/>
    <col min="18" max="18" width="11.7109375" style="0" customWidth="1"/>
  </cols>
  <sheetData>
    <row r="1" spans="1:18" ht="12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2.75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2.75">
      <c r="A3" s="18" t="s">
        <v>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.7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.75">
      <c r="A6" s="18" t="s">
        <v>85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1"/>
      <c r="B7" s="1">
        <v>100</v>
      </c>
      <c r="C7" s="1"/>
      <c r="D7" s="1"/>
      <c r="E7" s="1"/>
      <c r="F7" s="1"/>
      <c r="G7" s="1"/>
      <c r="H7" s="1">
        <v>600</v>
      </c>
      <c r="I7" s="1"/>
      <c r="J7" s="1">
        <v>600</v>
      </c>
      <c r="K7" s="1"/>
      <c r="L7" s="1">
        <v>200</v>
      </c>
      <c r="M7" s="1"/>
      <c r="N7" s="1">
        <v>200</v>
      </c>
      <c r="O7" s="1"/>
      <c r="P7" s="1"/>
      <c r="Q7" s="1"/>
      <c r="R7" s="1"/>
    </row>
    <row r="8" spans="1:16" ht="12.75">
      <c r="A8" s="1"/>
      <c r="H8" s="19" t="s">
        <v>91</v>
      </c>
      <c r="I8" s="19"/>
      <c r="J8" s="19"/>
      <c r="K8" s="19"/>
      <c r="L8" s="19"/>
      <c r="M8" s="19"/>
      <c r="N8" s="19"/>
      <c r="O8" s="19"/>
      <c r="P8" s="19"/>
    </row>
    <row r="9" spans="1:16" ht="12.75">
      <c r="A9" s="1"/>
      <c r="B9" s="1" t="s">
        <v>68</v>
      </c>
      <c r="C9" s="1"/>
      <c r="D9" s="1"/>
      <c r="E9" s="1"/>
      <c r="F9" s="1"/>
      <c r="G9" s="1"/>
      <c r="H9" s="1" t="s">
        <v>70</v>
      </c>
      <c r="I9" s="1"/>
      <c r="J9" s="1" t="s">
        <v>71</v>
      </c>
      <c r="K9" s="1"/>
      <c r="L9" s="1" t="s">
        <v>89</v>
      </c>
      <c r="M9" s="1"/>
      <c r="N9" s="1" t="s">
        <v>90</v>
      </c>
      <c r="O9" s="1"/>
      <c r="P9" s="1"/>
    </row>
    <row r="10" spans="2:18" ht="12.75">
      <c r="B10" s="2" t="s">
        <v>69</v>
      </c>
      <c r="C10" s="1"/>
      <c r="D10" s="2" t="s">
        <v>69</v>
      </c>
      <c r="E10" s="1"/>
      <c r="F10" s="2" t="s">
        <v>69</v>
      </c>
      <c r="G10" s="1"/>
      <c r="H10" s="2" t="s">
        <v>69</v>
      </c>
      <c r="I10" s="1"/>
      <c r="J10" s="2" t="s">
        <v>69</v>
      </c>
      <c r="K10" s="1"/>
      <c r="L10" s="2" t="s">
        <v>69</v>
      </c>
      <c r="M10" s="1"/>
      <c r="N10" s="2" t="s">
        <v>69</v>
      </c>
      <c r="O10" s="1"/>
      <c r="P10" s="2" t="s">
        <v>69</v>
      </c>
      <c r="R10" s="2" t="s">
        <v>72</v>
      </c>
    </row>
    <row r="11" ht="12.75">
      <c r="A11" t="s">
        <v>4</v>
      </c>
    </row>
    <row r="12" spans="1:18" ht="12.75">
      <c r="A12" t="s">
        <v>66</v>
      </c>
      <c r="B12" s="5">
        <v>195001.74</v>
      </c>
      <c r="C12" s="4"/>
      <c r="D12" s="5"/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>
        <f>SUM(B12:Q12)</f>
        <v>195001.74</v>
      </c>
    </row>
    <row r="13" spans="1:18" ht="12.75">
      <c r="A13" t="s">
        <v>5</v>
      </c>
      <c r="B13" s="5">
        <v>107065.04</v>
      </c>
      <c r="C13" s="4"/>
      <c r="D13" s="5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>SUM(B13:Q13)</f>
        <v>107065.04</v>
      </c>
    </row>
    <row r="14" spans="1:18" ht="12.75">
      <c r="A14" t="s">
        <v>6</v>
      </c>
      <c r="B14" s="5"/>
      <c r="C14" s="4"/>
      <c r="D14" s="5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>SUM(B14:Q14)</f>
        <v>0</v>
      </c>
    </row>
    <row r="15" spans="1:18" ht="12.75">
      <c r="A15" t="s">
        <v>7</v>
      </c>
      <c r="B15" s="5">
        <v>795.69</v>
      </c>
      <c r="C15" s="4"/>
      <c r="D15" s="5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>
        <f aca="true" t="shared" si="0" ref="R15:R38">SUM(B15:Q15)</f>
        <v>795.69</v>
      </c>
    </row>
    <row r="16" spans="1:18" ht="12.75">
      <c r="A16" t="s">
        <v>8</v>
      </c>
      <c r="B16" s="5">
        <v>7340.65</v>
      </c>
      <c r="C16" s="4"/>
      <c r="D16" s="5"/>
      <c r="E16" s="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>
        <f t="shared" si="0"/>
        <v>7340.65</v>
      </c>
    </row>
    <row r="17" spans="1:18" ht="12.75">
      <c r="A17" t="s">
        <v>9</v>
      </c>
      <c r="B17" s="5">
        <v>6179</v>
      </c>
      <c r="C17" s="4"/>
      <c r="D17" s="5"/>
      <c r="E17" s="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>
        <f t="shared" si="0"/>
        <v>6179</v>
      </c>
    </row>
    <row r="18" spans="1:18" ht="12.75">
      <c r="A18" t="s">
        <v>10</v>
      </c>
      <c r="B18" s="5">
        <v>578.6</v>
      </c>
      <c r="C18" s="4"/>
      <c r="D18" s="5"/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 t="shared" si="0"/>
        <v>578.6</v>
      </c>
    </row>
    <row r="19" spans="1:18" ht="12.75">
      <c r="A19" t="s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>
        <f t="shared" si="0"/>
        <v>0</v>
      </c>
    </row>
    <row r="20" spans="1:18" ht="12.75">
      <c r="A20" t="s">
        <v>12</v>
      </c>
      <c r="B20" s="5">
        <v>2663.62</v>
      </c>
      <c r="C20" s="4"/>
      <c r="D20" s="5"/>
      <c r="E20" s="4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0"/>
        <v>2663.62</v>
      </c>
    </row>
    <row r="21" spans="1:18" ht="12.75">
      <c r="A21" t="s">
        <v>13</v>
      </c>
      <c r="B21" s="5">
        <v>3194.9</v>
      </c>
      <c r="C21" s="4"/>
      <c r="D21" s="5"/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0"/>
        <v>3194.9</v>
      </c>
    </row>
    <row r="22" spans="1:18" ht="12.75">
      <c r="A22" t="s">
        <v>67</v>
      </c>
      <c r="B22" s="5">
        <v>6481.33</v>
      </c>
      <c r="C22" s="4"/>
      <c r="D22" s="5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>
        <f t="shared" si="0"/>
        <v>6481.33</v>
      </c>
    </row>
    <row r="23" spans="1:18" ht="12.75">
      <c r="A2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>
        <f t="shared" si="0"/>
        <v>0</v>
      </c>
    </row>
    <row r="24" spans="1:18" ht="12.75">
      <c r="A24" t="s">
        <v>15</v>
      </c>
      <c r="B24" s="5"/>
      <c r="C24" s="4"/>
      <c r="D24" s="5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>
        <f t="shared" si="0"/>
        <v>0</v>
      </c>
    </row>
    <row r="25" spans="1:18" ht="12.75">
      <c r="A25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>
        <f t="shared" si="0"/>
        <v>0</v>
      </c>
    </row>
    <row r="26" spans="1:18" ht="12.75">
      <c r="A26" t="s">
        <v>17</v>
      </c>
      <c r="B26" s="5">
        <v>15502.8</v>
      </c>
      <c r="C26" s="4"/>
      <c r="D26" s="5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>
        <f t="shared" si="0"/>
        <v>15502.8</v>
      </c>
    </row>
    <row r="27" spans="1:18" ht="12.75">
      <c r="A27" t="s">
        <v>18</v>
      </c>
      <c r="B27" s="5">
        <v>2354.47</v>
      </c>
      <c r="C27" s="4"/>
      <c r="D27" s="5"/>
      <c r="E27" s="4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0"/>
        <v>2354.47</v>
      </c>
    </row>
    <row r="28" spans="1:18" ht="12.75">
      <c r="A28" t="s">
        <v>19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>
        <f t="shared" si="0"/>
        <v>0</v>
      </c>
    </row>
    <row r="29" spans="1:18" ht="12.75">
      <c r="A29" t="s">
        <v>20</v>
      </c>
      <c r="B29" s="5"/>
      <c r="C29" s="4"/>
      <c r="D29" s="5"/>
      <c r="E29" s="4"/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>
        <f t="shared" si="0"/>
        <v>0</v>
      </c>
    </row>
    <row r="30" spans="1:18" ht="12.75">
      <c r="A30" t="s">
        <v>21</v>
      </c>
      <c r="B30" s="5"/>
      <c r="C30" s="4"/>
      <c r="D30" s="5"/>
      <c r="E30" s="4"/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>
        <f t="shared" si="0"/>
        <v>0</v>
      </c>
    </row>
    <row r="31" spans="1:18" ht="12.75">
      <c r="A31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>
        <f t="shared" si="0"/>
        <v>0</v>
      </c>
    </row>
    <row r="32" spans="1:18" ht="12.75">
      <c r="A32" t="s">
        <v>23</v>
      </c>
      <c r="B32" s="5"/>
      <c r="C32" s="4"/>
      <c r="D32" s="5"/>
      <c r="E32" s="4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 t="shared" si="0"/>
        <v>0</v>
      </c>
    </row>
    <row r="33" spans="1:18" ht="12.75">
      <c r="A33" t="s">
        <v>24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>
        <f t="shared" si="0"/>
        <v>0</v>
      </c>
    </row>
    <row r="34" spans="1:18" ht="12.75">
      <c r="A34" t="s">
        <v>25</v>
      </c>
      <c r="B34" s="5">
        <v>6189.66</v>
      </c>
      <c r="C34" s="4"/>
      <c r="D34" s="5"/>
      <c r="E34" s="4"/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 t="shared" si="0"/>
        <v>6189.66</v>
      </c>
    </row>
    <row r="35" spans="1:18" ht="12.75">
      <c r="A35" t="s">
        <v>26</v>
      </c>
      <c r="B35" s="5">
        <v>300</v>
      </c>
      <c r="C35" s="4"/>
      <c r="D35" s="5"/>
      <c r="E35" s="4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 t="shared" si="0"/>
        <v>300</v>
      </c>
    </row>
    <row r="36" spans="1:18" ht="12.75">
      <c r="A36" t="s">
        <v>27</v>
      </c>
      <c r="B36" s="5">
        <v>123.91</v>
      </c>
      <c r="C36" s="4"/>
      <c r="D36" s="5"/>
      <c r="E36" s="4"/>
      <c r="F36" s="5"/>
      <c r="G36" s="4"/>
      <c r="H36" s="5"/>
      <c r="I36" s="4"/>
      <c r="J36" s="5"/>
      <c r="K36" s="4"/>
      <c r="L36" s="5">
        <v>1002.24</v>
      </c>
      <c r="M36" s="4"/>
      <c r="N36" s="5">
        <v>0.87</v>
      </c>
      <c r="O36" s="4"/>
      <c r="P36" s="5"/>
      <c r="Q36" s="4"/>
      <c r="R36" s="5">
        <f t="shared" si="0"/>
        <v>1127.02</v>
      </c>
    </row>
    <row r="37" spans="1:18" ht="12.75">
      <c r="A37" t="s">
        <v>28</v>
      </c>
      <c r="B37" s="5">
        <v>3100</v>
      </c>
      <c r="C37" s="4"/>
      <c r="D37" s="5"/>
      <c r="E37" s="4"/>
      <c r="F37" s="5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>
        <f t="shared" si="0"/>
        <v>3100</v>
      </c>
    </row>
    <row r="38" spans="1:18" ht="12.75">
      <c r="A38" t="s">
        <v>29</v>
      </c>
      <c r="B38" s="5">
        <v>3518.36</v>
      </c>
      <c r="C38" s="4"/>
      <c r="D38" s="5"/>
      <c r="E38" s="4"/>
      <c r="F38" s="5"/>
      <c r="G38" s="4"/>
      <c r="H38" s="5"/>
      <c r="I38" s="4"/>
      <c r="J38" s="5"/>
      <c r="K38" s="4"/>
      <c r="L38" s="5">
        <v>12674.77</v>
      </c>
      <c r="M38" s="4"/>
      <c r="N38" s="5">
        <v>2492.97</v>
      </c>
      <c r="O38" s="4"/>
      <c r="P38" s="5"/>
      <c r="Q38" s="4"/>
      <c r="R38" s="5">
        <f t="shared" si="0"/>
        <v>18686.100000000002</v>
      </c>
    </row>
    <row r="39" spans="1:18" ht="12.75">
      <c r="A39" s="20" t="s">
        <v>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2.75">
      <c r="A40" s="20" t="s">
        <v>30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2.75">
      <c r="A41" s="18" t="s">
        <v>87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18" t="s">
        <v>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.75">
      <c r="A43" s="18" t="s">
        <v>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.75">
      <c r="A44" s="18" t="s">
        <v>85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.75">
      <c r="A45" s="18" t="s">
        <v>31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6" ht="12.75">
      <c r="A47" s="1"/>
      <c r="H47" s="19" t="s">
        <v>88</v>
      </c>
      <c r="I47" s="19"/>
      <c r="J47" s="19"/>
      <c r="K47" s="19"/>
      <c r="L47" s="19"/>
      <c r="M47" s="19"/>
      <c r="N47" s="19"/>
      <c r="O47" s="19"/>
      <c r="P47" s="19"/>
    </row>
    <row r="48" spans="1:16" ht="12.75">
      <c r="A48" s="1"/>
      <c r="B48" s="1" t="s">
        <v>68</v>
      </c>
      <c r="C48" s="1"/>
      <c r="D48" s="1"/>
      <c r="E48" s="1"/>
      <c r="F48" s="1"/>
      <c r="G48" s="1"/>
      <c r="H48" s="1" t="s">
        <v>70</v>
      </c>
      <c r="I48" s="1"/>
      <c r="J48" s="1" t="s">
        <v>71</v>
      </c>
      <c r="K48" s="1"/>
      <c r="L48" s="1" t="s">
        <v>89</v>
      </c>
      <c r="M48" s="1"/>
      <c r="N48" s="1" t="s">
        <v>90</v>
      </c>
      <c r="O48" s="1"/>
      <c r="P48" s="1"/>
    </row>
    <row r="49" spans="2:18" ht="12.75">
      <c r="B49" s="2" t="s">
        <v>69</v>
      </c>
      <c r="C49" s="1"/>
      <c r="D49" s="2" t="s">
        <v>69</v>
      </c>
      <c r="E49" s="1"/>
      <c r="F49" s="2" t="s">
        <v>69</v>
      </c>
      <c r="G49" s="1"/>
      <c r="H49" s="2" t="s">
        <v>69</v>
      </c>
      <c r="I49" s="1"/>
      <c r="J49" s="2" t="s">
        <v>69</v>
      </c>
      <c r="K49" s="1"/>
      <c r="L49" s="2" t="s">
        <v>69</v>
      </c>
      <c r="M49" s="1"/>
      <c r="N49" s="2" t="s">
        <v>69</v>
      </c>
      <c r="O49" s="1"/>
      <c r="P49" s="2" t="s">
        <v>69</v>
      </c>
      <c r="R49" s="2" t="s">
        <v>72</v>
      </c>
    </row>
    <row r="50" ht="12.75">
      <c r="A50" t="s">
        <v>32</v>
      </c>
    </row>
    <row r="51" spans="1:18" ht="12.75">
      <c r="A51" t="s">
        <v>33</v>
      </c>
      <c r="B51" s="7"/>
      <c r="C51" s="4"/>
      <c r="D51" s="7"/>
      <c r="E51" s="7"/>
      <c r="F51" s="7"/>
      <c r="G51" s="4"/>
      <c r="H51" s="5">
        <v>85160.97</v>
      </c>
      <c r="I51" s="4"/>
      <c r="J51" s="5">
        <v>47446.81</v>
      </c>
      <c r="K51" s="4"/>
      <c r="L51" s="5"/>
      <c r="M51" s="4"/>
      <c r="N51" s="5"/>
      <c r="O51" s="4"/>
      <c r="P51" s="5"/>
      <c r="Q51" s="4"/>
      <c r="R51" s="5">
        <f>SUM(B51:Q51)</f>
        <v>132607.78</v>
      </c>
    </row>
    <row r="52" spans="1:18" ht="12.75">
      <c r="A52" t="s">
        <v>80</v>
      </c>
      <c r="B52" s="7"/>
      <c r="C52" s="4"/>
      <c r="D52" s="7"/>
      <c r="E52" s="7"/>
      <c r="F52" s="7"/>
      <c r="G52" s="4"/>
      <c r="H52" s="5"/>
      <c r="I52" s="4"/>
      <c r="J52" s="5">
        <v>59810</v>
      </c>
      <c r="K52" s="4"/>
      <c r="L52" s="5"/>
      <c r="M52" s="4"/>
      <c r="N52" s="5"/>
      <c r="O52" s="4"/>
      <c r="P52" s="5"/>
      <c r="Q52" s="4"/>
      <c r="R52" s="5">
        <f>SUM(B52:Q52)</f>
        <v>59810</v>
      </c>
    </row>
    <row r="53" spans="1:18" ht="12.75">
      <c r="A53" t="s">
        <v>76</v>
      </c>
      <c r="B53" s="7"/>
      <c r="C53" s="4"/>
      <c r="D53" s="7"/>
      <c r="E53" s="7"/>
      <c r="F53" s="7"/>
      <c r="G53" s="4"/>
      <c r="H53" s="5"/>
      <c r="I53" s="4"/>
      <c r="J53" s="5"/>
      <c r="K53" s="4"/>
      <c r="L53" s="5"/>
      <c r="M53" s="4"/>
      <c r="N53" s="5"/>
      <c r="O53" s="4"/>
      <c r="P53" s="5"/>
      <c r="Q53" s="4"/>
      <c r="R53" s="5">
        <f>SUM(B53:Q53)</f>
        <v>0</v>
      </c>
    </row>
    <row r="54" spans="1:18" ht="12.75">
      <c r="A54" t="s">
        <v>34</v>
      </c>
      <c r="B54" s="7"/>
      <c r="C54" s="4"/>
      <c r="D54" s="7"/>
      <c r="E54" s="7"/>
      <c r="F54" s="7"/>
      <c r="G54" s="4"/>
      <c r="H54" s="5"/>
      <c r="I54" s="4"/>
      <c r="J54" s="5"/>
      <c r="K54" s="4"/>
      <c r="L54" s="5"/>
      <c r="M54" s="4"/>
      <c r="N54" s="5"/>
      <c r="O54" s="4"/>
      <c r="P54" s="5"/>
      <c r="Q54" s="4"/>
      <c r="R54" s="5">
        <f>SUM(B54:Q54)</f>
        <v>0</v>
      </c>
    </row>
    <row r="55" spans="2:18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t="s">
        <v>35</v>
      </c>
      <c r="B56" s="5">
        <f>+SUM(B12:B54)</f>
        <v>360389.7699999999</v>
      </c>
      <c r="C56" s="4"/>
      <c r="D56" s="5">
        <f>+SUM(D12:D54)</f>
        <v>0</v>
      </c>
      <c r="E56" s="7"/>
      <c r="F56" s="5">
        <f>+SUM(F12:F54)</f>
        <v>0</v>
      </c>
      <c r="G56" s="4"/>
      <c r="H56" s="5">
        <f>+SUM(H12:H54)</f>
        <v>85160.97</v>
      </c>
      <c r="I56" s="4"/>
      <c r="J56" s="5">
        <f>+SUM(J12:J54)</f>
        <v>107256.81</v>
      </c>
      <c r="K56" s="4"/>
      <c r="L56" s="5">
        <f>+SUM(L12:L54)</f>
        <v>13677.01</v>
      </c>
      <c r="M56" s="4"/>
      <c r="N56" s="5">
        <f>+SUM(N12:N54)</f>
        <v>2493.8399999999997</v>
      </c>
      <c r="O56" s="4"/>
      <c r="P56" s="5">
        <f>+SUM(P12:P54)</f>
        <v>0</v>
      </c>
      <c r="Q56" s="4"/>
      <c r="R56" s="5">
        <f>+SUM(R12:R54)</f>
        <v>568978.3999999999</v>
      </c>
    </row>
    <row r="57" spans="2:18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t="s">
        <v>36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t="s">
        <v>37</v>
      </c>
      <c r="B60" s="5">
        <v>149432.59</v>
      </c>
      <c r="C60" s="4"/>
      <c r="D60" s="5"/>
      <c r="E60" s="4"/>
      <c r="F60" s="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>
        <f aca="true" t="shared" si="1" ref="R60:R65">SUM(B60:Q60)</f>
        <v>149432.59</v>
      </c>
    </row>
    <row r="61" spans="1:18" ht="12.75">
      <c r="A61" t="s">
        <v>38</v>
      </c>
      <c r="B61" s="5">
        <v>37162.4</v>
      </c>
      <c r="C61" s="4"/>
      <c r="D61" s="5"/>
      <c r="E61" s="4"/>
      <c r="F61" s="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>
        <f t="shared" si="1"/>
        <v>37162.4</v>
      </c>
    </row>
    <row r="62" spans="1:18" ht="12.75">
      <c r="A62" t="s">
        <v>39</v>
      </c>
      <c r="B62" s="5"/>
      <c r="C62" s="4"/>
      <c r="D62" s="5"/>
      <c r="E62" s="4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>
        <f t="shared" si="1"/>
        <v>0</v>
      </c>
    </row>
    <row r="63" spans="1:18" ht="12.75">
      <c r="A63" t="s">
        <v>40</v>
      </c>
      <c r="B63" s="5">
        <v>916.15</v>
      </c>
      <c r="C63" s="4"/>
      <c r="D63" s="5"/>
      <c r="E63" s="4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>
        <f t="shared" si="1"/>
        <v>916.15</v>
      </c>
    </row>
    <row r="64" spans="1:18" ht="12.75">
      <c r="A64" t="s">
        <v>41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>
        <f t="shared" si="1"/>
        <v>0</v>
      </c>
    </row>
    <row r="65" spans="1:18" ht="12.75">
      <c r="A65" t="s">
        <v>42</v>
      </c>
      <c r="B65" s="5">
        <v>61667.41</v>
      </c>
      <c r="C65" s="4"/>
      <c r="D65" s="5"/>
      <c r="E65" s="4"/>
      <c r="F65" s="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>
        <f t="shared" si="1"/>
        <v>61667.41</v>
      </c>
    </row>
    <row r="66" spans="1:18" ht="12.75">
      <c r="A66" t="s">
        <v>43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t="s">
        <v>44</v>
      </c>
      <c r="B67" s="5">
        <v>5667.74</v>
      </c>
      <c r="C67" s="4"/>
      <c r="D67" s="5"/>
      <c r="E67" s="4"/>
      <c r="F67" s="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>
        <f>SUM(B67:Q67)</f>
        <v>5667.74</v>
      </c>
    </row>
    <row r="68" spans="1:18" ht="12.75">
      <c r="A68" t="s">
        <v>45</v>
      </c>
      <c r="B68" s="5"/>
      <c r="C68" s="4"/>
      <c r="D68" s="5"/>
      <c r="E68" s="4"/>
      <c r="F68" s="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>
        <f>SUM(B68:Q68)</f>
        <v>0</v>
      </c>
    </row>
    <row r="69" spans="1:18" ht="12.75">
      <c r="A69" t="s">
        <v>46</v>
      </c>
      <c r="B69" s="5"/>
      <c r="C69" s="4"/>
      <c r="D69" s="5"/>
      <c r="E69" s="4"/>
      <c r="F69" s="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>
        <f>SUM(B69:Q69)</f>
        <v>0</v>
      </c>
    </row>
    <row r="70" spans="1:18" ht="12.75">
      <c r="A70" t="s">
        <v>47</v>
      </c>
      <c r="B70" s="5">
        <v>1197.15</v>
      </c>
      <c r="C70" s="4"/>
      <c r="D70" s="5"/>
      <c r="E70" s="4"/>
      <c r="F70" s="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>
        <f>SUM(B70:Q70)</f>
        <v>1197.15</v>
      </c>
    </row>
    <row r="71" spans="1:18" ht="12.75">
      <c r="A71" t="s">
        <v>48</v>
      </c>
      <c r="B71" s="5">
        <v>85928</v>
      </c>
      <c r="C71" s="4"/>
      <c r="D71" s="5"/>
      <c r="E71" s="4"/>
      <c r="F71" s="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>
        <f>SUM(B71:Q71)</f>
        <v>85928</v>
      </c>
    </row>
    <row r="72" spans="1:18" ht="12.75">
      <c r="A72" t="s">
        <v>49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t="s">
        <v>50</v>
      </c>
      <c r="B73" s="5">
        <v>3581.41</v>
      </c>
      <c r="C73" s="4"/>
      <c r="D73" s="5"/>
      <c r="E73" s="4"/>
      <c r="F73" s="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>
        <f>SUM(B73:Q73)</f>
        <v>3581.41</v>
      </c>
    </row>
    <row r="74" spans="1:18" ht="12.75">
      <c r="A74" t="s">
        <v>51</v>
      </c>
      <c r="B74" s="5"/>
      <c r="C74" s="4"/>
      <c r="D74" s="5"/>
      <c r="E74" s="4"/>
      <c r="F74" s="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>
        <f>SUM(B74:Q74)</f>
        <v>0</v>
      </c>
    </row>
    <row r="75" spans="1:18" ht="12.75">
      <c r="A75" t="s">
        <v>52</v>
      </c>
      <c r="B75" s="5"/>
      <c r="C75" s="4"/>
      <c r="D75" s="5"/>
      <c r="E75" s="4"/>
      <c r="F75" s="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5">
        <f>SUM(B75:Q75)</f>
        <v>0</v>
      </c>
    </row>
    <row r="76" spans="1:18" ht="12.75">
      <c r="A76" t="s">
        <v>77</v>
      </c>
      <c r="B76" s="5"/>
      <c r="C76" s="4"/>
      <c r="D76" s="5"/>
      <c r="E76" s="4"/>
      <c r="F76" s="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>
        <f>SUM(B76:Q76)</f>
        <v>0</v>
      </c>
    </row>
    <row r="77" spans="2:18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20" t="s">
        <v>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2.75">
      <c r="A80" s="20" t="s">
        <v>53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2.75">
      <c r="A81" s="18" t="s">
        <v>86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2.75">
      <c r="A82" s="18" t="s">
        <v>3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2.75">
      <c r="A83" s="18" t="s">
        <v>0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2.75">
      <c r="A84" s="18" t="s">
        <v>85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2.75">
      <c r="A85" s="18" t="s">
        <v>31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7" spans="1:16" ht="12.75">
      <c r="A87" s="1"/>
      <c r="H87" s="19" t="s">
        <v>88</v>
      </c>
      <c r="I87" s="19"/>
      <c r="J87" s="19"/>
      <c r="K87" s="19"/>
      <c r="L87" s="19"/>
      <c r="M87" s="19"/>
      <c r="N87" s="19"/>
      <c r="O87" s="19"/>
      <c r="P87" s="19"/>
    </row>
    <row r="88" spans="1:16" ht="12.75">
      <c r="A88" s="1"/>
      <c r="B88" s="1" t="s">
        <v>68</v>
      </c>
      <c r="C88" s="1"/>
      <c r="D88" s="1"/>
      <c r="E88" s="1"/>
      <c r="F88" s="1"/>
      <c r="G88" s="1"/>
      <c r="H88" s="1" t="s">
        <v>70</v>
      </c>
      <c r="I88" s="1"/>
      <c r="J88" s="1" t="s">
        <v>71</v>
      </c>
      <c r="K88" s="1"/>
      <c r="L88" s="1" t="s">
        <v>89</v>
      </c>
      <c r="M88" s="1"/>
      <c r="N88" s="1" t="s">
        <v>90</v>
      </c>
      <c r="O88" s="1"/>
      <c r="P88" s="1"/>
    </row>
    <row r="89" spans="2:18" ht="12.75">
      <c r="B89" s="2" t="s">
        <v>69</v>
      </c>
      <c r="C89" s="1"/>
      <c r="D89" s="2" t="s">
        <v>69</v>
      </c>
      <c r="E89" s="1"/>
      <c r="F89" s="2" t="s">
        <v>69</v>
      </c>
      <c r="G89" s="1"/>
      <c r="H89" s="2" t="s">
        <v>69</v>
      </c>
      <c r="I89" s="1"/>
      <c r="J89" s="2" t="s">
        <v>69</v>
      </c>
      <c r="K89" s="1"/>
      <c r="L89" s="2" t="s">
        <v>69</v>
      </c>
      <c r="M89" s="1"/>
      <c r="N89" s="2" t="s">
        <v>69</v>
      </c>
      <c r="O89" s="1"/>
      <c r="P89" s="2" t="s">
        <v>69</v>
      </c>
      <c r="R89" s="2" t="s">
        <v>72</v>
      </c>
    </row>
    <row r="90" ht="12.75">
      <c r="A90" t="s">
        <v>32</v>
      </c>
    </row>
    <row r="91" spans="1:18" ht="12.75">
      <c r="A91" t="s">
        <v>54</v>
      </c>
      <c r="B91" s="8"/>
      <c r="C91" s="9"/>
      <c r="D91" s="8"/>
      <c r="E91" s="8"/>
      <c r="F91" s="8"/>
      <c r="G91" s="9"/>
      <c r="H91" s="10">
        <v>21723.96</v>
      </c>
      <c r="I91" s="9"/>
      <c r="J91" s="10">
        <v>21700.73</v>
      </c>
      <c r="K91" s="9"/>
      <c r="L91" s="10"/>
      <c r="M91" s="9"/>
      <c r="N91" s="10"/>
      <c r="O91" s="9"/>
      <c r="P91" s="10"/>
      <c r="Q91" s="9"/>
      <c r="R91" s="5">
        <f>SUM(B91:Q91)</f>
        <v>43424.69</v>
      </c>
    </row>
    <row r="92" spans="1:18" ht="12.75">
      <c r="A92" t="s">
        <v>55</v>
      </c>
      <c r="B92" s="8"/>
      <c r="C92" s="9"/>
      <c r="D92" s="8"/>
      <c r="E92" s="8"/>
      <c r="F92" s="8"/>
      <c r="G92" s="9"/>
      <c r="H92" s="10">
        <v>19856.53</v>
      </c>
      <c r="I92" s="9"/>
      <c r="J92" s="10">
        <v>140501.95</v>
      </c>
      <c r="K92" s="9"/>
      <c r="L92" s="10">
        <v>15000</v>
      </c>
      <c r="M92" s="9"/>
      <c r="N92" s="10">
        <v>69.86</v>
      </c>
      <c r="O92" s="9"/>
      <c r="P92" s="10"/>
      <c r="Q92" s="9"/>
      <c r="R92" s="5">
        <f>SUM(B92:Q92)</f>
        <v>175428.34</v>
      </c>
    </row>
    <row r="93" spans="1:18" ht="12.75">
      <c r="A93" t="s">
        <v>73</v>
      </c>
      <c r="B93" s="8"/>
      <c r="C93" s="9"/>
      <c r="D93" s="8"/>
      <c r="E93" s="8"/>
      <c r="F93" s="8"/>
      <c r="G93" s="9"/>
      <c r="H93" s="10">
        <v>53480.22</v>
      </c>
      <c r="I93" s="9"/>
      <c r="J93" s="10">
        <v>2505.19</v>
      </c>
      <c r="K93" s="9"/>
      <c r="L93" s="10"/>
      <c r="M93" s="9"/>
      <c r="N93" s="15">
        <v>1271.59</v>
      </c>
      <c r="O93" s="9"/>
      <c r="P93" s="10"/>
      <c r="Q93" s="9"/>
      <c r="R93" s="5">
        <f>SUM(B93:Q93)</f>
        <v>57257</v>
      </c>
    </row>
    <row r="94" spans="2:18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>
      <c r="A95" t="s">
        <v>56</v>
      </c>
      <c r="B95" s="10">
        <f>+SUM(B60:B93)</f>
        <v>345552.8499999999</v>
      </c>
      <c r="C95" s="9"/>
      <c r="D95" s="10">
        <f>+SUM(D60:D93)</f>
        <v>0</v>
      </c>
      <c r="E95" s="8"/>
      <c r="F95" s="10">
        <f>+SUM(F60:F93)</f>
        <v>0</v>
      </c>
      <c r="G95" s="9"/>
      <c r="H95" s="10">
        <f>+SUM(H60:H93)</f>
        <v>95060.70999999999</v>
      </c>
      <c r="I95" s="9"/>
      <c r="J95" s="10">
        <f>+SUM(J60:J93)</f>
        <v>164707.87000000002</v>
      </c>
      <c r="K95" s="9"/>
      <c r="L95" s="10">
        <f>+SUM(L60:L93)</f>
        <v>15000</v>
      </c>
      <c r="M95" s="9"/>
      <c r="N95" s="10">
        <f>+SUM(N60:N93)</f>
        <v>1341.4499999999998</v>
      </c>
      <c r="O95" s="9"/>
      <c r="P95" s="10">
        <f>+SUM(P60:P93)</f>
        <v>0</v>
      </c>
      <c r="Q95" s="9"/>
      <c r="R95" s="10">
        <f>+SUM(R60:R93)</f>
        <v>621662.8799999999</v>
      </c>
    </row>
    <row r="96" spans="2:18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2.75">
      <c r="A97" t="s">
        <v>81</v>
      </c>
      <c r="B97" s="10">
        <v>1499.91</v>
      </c>
      <c r="C97" s="9"/>
      <c r="D97" s="10"/>
      <c r="E97" s="8"/>
      <c r="F97" s="10"/>
      <c r="G97" s="9"/>
      <c r="H97" s="10">
        <v>10000</v>
      </c>
      <c r="I97" s="9"/>
      <c r="J97" s="10"/>
      <c r="K97" s="9"/>
      <c r="L97" s="10"/>
      <c r="M97" s="9"/>
      <c r="N97" s="10"/>
      <c r="O97" s="9"/>
      <c r="P97" s="10"/>
      <c r="Q97" s="9"/>
      <c r="R97" s="5">
        <f>SUM(B97:Q97)</f>
        <v>11499.91</v>
      </c>
    </row>
    <row r="98" spans="1:18" ht="12.75">
      <c r="A98" t="s">
        <v>74</v>
      </c>
      <c r="B98" s="10">
        <v>-10000</v>
      </c>
      <c r="C98" s="9"/>
      <c r="D98" s="10" t="s">
        <v>75</v>
      </c>
      <c r="E98" s="8"/>
      <c r="F98" s="10" t="s">
        <v>75</v>
      </c>
      <c r="G98" s="9"/>
      <c r="H98" s="10" t="s">
        <v>75</v>
      </c>
      <c r="I98" s="9"/>
      <c r="J98" s="10" t="s">
        <v>75</v>
      </c>
      <c r="K98" s="9"/>
      <c r="L98" s="15" t="s">
        <v>94</v>
      </c>
      <c r="M98" s="9">
        <v>14</v>
      </c>
      <c r="N98" s="15">
        <v>-1499.91</v>
      </c>
      <c r="O98" s="9"/>
      <c r="P98" s="10" t="s">
        <v>75</v>
      </c>
      <c r="Q98" s="9"/>
      <c r="R98" s="5">
        <f>SUM(B98:Q98)</f>
        <v>-11485.91</v>
      </c>
    </row>
    <row r="99" spans="1:18" ht="12.75">
      <c r="A99" t="s">
        <v>82</v>
      </c>
      <c r="B99" s="14">
        <v>4674.61</v>
      </c>
      <c r="C99" s="9"/>
      <c r="D99" s="14"/>
      <c r="E99" s="9"/>
      <c r="F99" s="14"/>
      <c r="G99" s="9"/>
      <c r="H99" s="14"/>
      <c r="I99" s="9"/>
      <c r="J99" s="14"/>
      <c r="K99" s="9"/>
      <c r="L99" s="14"/>
      <c r="M99" s="9"/>
      <c r="N99" s="14"/>
      <c r="O99" s="9"/>
      <c r="P99" s="14"/>
      <c r="Q99" s="9"/>
      <c r="R99" s="5">
        <f>SUM(B99:Q99)</f>
        <v>4674.61</v>
      </c>
    </row>
    <row r="100" spans="1:18" ht="12.75">
      <c r="A100" t="s">
        <v>84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7"/>
    </row>
    <row r="101" spans="1:18" ht="12.75">
      <c r="A101" t="s">
        <v>83</v>
      </c>
      <c r="B101" s="10"/>
      <c r="C101" s="9"/>
      <c r="D101" s="10"/>
      <c r="E101" s="9"/>
      <c r="F101" s="10"/>
      <c r="G101" s="9"/>
      <c r="H101" s="10"/>
      <c r="I101" s="9"/>
      <c r="J101" s="10"/>
      <c r="K101" s="9"/>
      <c r="L101" s="10"/>
      <c r="M101" s="9"/>
      <c r="N101" s="10"/>
      <c r="O101" s="9"/>
      <c r="P101" s="10"/>
      <c r="Q101" s="9"/>
      <c r="R101" s="5">
        <f>SUM(B101:Q101)</f>
        <v>0</v>
      </c>
    </row>
    <row r="102" spans="1:18" ht="12.75">
      <c r="A102" t="s">
        <v>78</v>
      </c>
      <c r="B102" s="10"/>
      <c r="C102" s="9"/>
      <c r="D102" s="10"/>
      <c r="E102" s="9"/>
      <c r="F102" s="10"/>
      <c r="G102" s="9"/>
      <c r="H102" s="10"/>
      <c r="I102" s="9"/>
      <c r="J102" s="10"/>
      <c r="K102" s="9"/>
      <c r="L102" s="10"/>
      <c r="M102" s="9"/>
      <c r="N102" s="10"/>
      <c r="O102" s="9"/>
      <c r="P102" s="10"/>
      <c r="Q102" s="9"/>
      <c r="R102" s="5">
        <f>SUM(B102:Q102)</f>
        <v>0</v>
      </c>
    </row>
    <row r="103" spans="1:18" ht="12.75">
      <c r="A103" s="13" t="s">
        <v>79</v>
      </c>
      <c r="B103" s="12"/>
      <c r="C103" s="9"/>
      <c r="D103" s="12"/>
      <c r="E103" s="8"/>
      <c r="F103" s="12"/>
      <c r="G103" s="9"/>
      <c r="H103" s="10"/>
      <c r="I103" s="9"/>
      <c r="J103" s="10">
        <v>88626.12</v>
      </c>
      <c r="K103" s="9"/>
      <c r="L103" s="10"/>
      <c r="M103" s="9"/>
      <c r="N103" s="10"/>
      <c r="O103" s="9"/>
      <c r="P103" s="10"/>
      <c r="Q103" s="9"/>
      <c r="R103" s="5">
        <f>SUM(H103:Q103)</f>
        <v>88626.12</v>
      </c>
    </row>
    <row r="104" spans="1:18" ht="12.75">
      <c r="A104" t="s">
        <v>57</v>
      </c>
      <c r="B104" s="10"/>
      <c r="C104" s="9"/>
      <c r="D104" s="10"/>
      <c r="E104" s="8"/>
      <c r="F104" s="10"/>
      <c r="G104" s="9"/>
      <c r="H104" s="10"/>
      <c r="I104" s="9"/>
      <c r="J104" s="10"/>
      <c r="K104" s="9"/>
      <c r="L104" s="10"/>
      <c r="M104" s="9"/>
      <c r="N104" s="10"/>
      <c r="O104" s="9"/>
      <c r="P104" s="10"/>
      <c r="Q104" s="9"/>
      <c r="R104" s="5">
        <f>SUM(B104:Q104)</f>
        <v>0</v>
      </c>
    </row>
    <row r="105" spans="1:18" ht="12.75">
      <c r="A105" t="s">
        <v>57</v>
      </c>
      <c r="B105" s="10"/>
      <c r="C105" s="9"/>
      <c r="D105" s="10"/>
      <c r="E105" s="8"/>
      <c r="F105" s="10"/>
      <c r="G105" s="9"/>
      <c r="H105" s="10"/>
      <c r="I105" s="9"/>
      <c r="J105" s="10"/>
      <c r="K105" s="9"/>
      <c r="L105" s="10"/>
      <c r="M105" s="9"/>
      <c r="N105" s="10"/>
      <c r="O105" s="9"/>
      <c r="P105" s="10"/>
      <c r="Q105" s="9"/>
      <c r="R105" s="5">
        <f>SUM(B105:Q105)</f>
        <v>0</v>
      </c>
    </row>
    <row r="106" spans="2:18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>
      <c r="A107" t="s">
        <v>58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t="s">
        <v>59</v>
      </c>
      <c r="B108" s="10">
        <f>+B56-B95+SUM(B97:B105)</f>
        <v>11011.439999999984</v>
      </c>
      <c r="C108" s="9"/>
      <c r="D108" s="10">
        <f>+D56-D95+SUM(D97:D105)</f>
        <v>0</v>
      </c>
      <c r="E108" s="8"/>
      <c r="F108" s="10">
        <f>+F56-F95+SUM(F97:F105)</f>
        <v>0</v>
      </c>
      <c r="G108" s="9"/>
      <c r="H108" s="10">
        <f>+H56-H95+SUM(H97:H105)</f>
        <v>100.26000000000931</v>
      </c>
      <c r="I108" s="9"/>
      <c r="J108" s="10">
        <f>+J56-J95+SUM(J97:J105)</f>
        <v>31175.05999999997</v>
      </c>
      <c r="K108" s="9"/>
      <c r="L108" s="10">
        <f>+L56-L95+SUM(L97:L105)</f>
        <v>-1322.9899999999998</v>
      </c>
      <c r="M108" s="9"/>
      <c r="N108" s="10">
        <f>+N56-N95+SUM(N97:N105)</f>
        <v>-347.5200000000002</v>
      </c>
      <c r="O108" s="9"/>
      <c r="P108" s="10">
        <f>+P56-P95+SUM(P97:P105)</f>
        <v>0</v>
      </c>
      <c r="Q108" s="9"/>
      <c r="R108" s="10">
        <f>+R56-R95+SUM(R97:R105)</f>
        <v>40630.250000000015</v>
      </c>
    </row>
    <row r="109" spans="2:18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>
      <c r="A110" t="s">
        <v>60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>
      <c r="A111" t="s">
        <v>92</v>
      </c>
      <c r="B111" s="10">
        <v>133968.14</v>
      </c>
      <c r="C111" s="9"/>
      <c r="D111" s="10"/>
      <c r="E111" s="8"/>
      <c r="F111" s="10"/>
      <c r="G111" s="9"/>
      <c r="H111" s="10">
        <v>5354.04</v>
      </c>
      <c r="I111" s="9"/>
      <c r="J111" s="10">
        <v>132468.76</v>
      </c>
      <c r="K111" s="9"/>
      <c r="L111" s="10">
        <v>66711.4</v>
      </c>
      <c r="M111" s="9"/>
      <c r="N111" s="10">
        <v>5638.55</v>
      </c>
      <c r="O111" s="9"/>
      <c r="P111" s="10"/>
      <c r="Q111" s="9"/>
      <c r="R111" s="5">
        <f>SUM(B111:Q111)</f>
        <v>344140.8900000001</v>
      </c>
    </row>
    <row r="112" spans="2:18" ht="9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>
      <c r="A113" t="s">
        <v>61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>
      <c r="A114" t="s">
        <v>57</v>
      </c>
      <c r="B114" s="10"/>
      <c r="C114" s="9"/>
      <c r="D114" s="10"/>
      <c r="E114" s="8"/>
      <c r="F114" s="10"/>
      <c r="G114" s="9"/>
      <c r="H114" s="10"/>
      <c r="I114" s="9"/>
      <c r="J114" s="10"/>
      <c r="K114" s="9"/>
      <c r="L114" s="10"/>
      <c r="M114" s="9"/>
      <c r="N114" s="10"/>
      <c r="O114" s="9"/>
      <c r="P114" s="10"/>
      <c r="Q114" s="9"/>
      <c r="R114" s="5">
        <f>SUM(B114:Q114)</f>
        <v>0</v>
      </c>
    </row>
    <row r="115" spans="1:18" ht="12.75">
      <c r="A115" t="s">
        <v>57</v>
      </c>
      <c r="B115" s="10"/>
      <c r="C115" s="9"/>
      <c r="D115" s="10"/>
      <c r="E115" s="8"/>
      <c r="F115" s="10"/>
      <c r="G115" s="9"/>
      <c r="H115" s="10"/>
      <c r="I115" s="9"/>
      <c r="J115" s="10"/>
      <c r="K115" s="9"/>
      <c r="L115" s="10"/>
      <c r="M115" s="9"/>
      <c r="N115" s="10"/>
      <c r="O115" s="9"/>
      <c r="P115" s="10"/>
      <c r="Q115" s="9"/>
      <c r="R115" s="5">
        <f>SUM(B115:Q115)</f>
        <v>0</v>
      </c>
    </row>
    <row r="116" spans="1:18" ht="12.75">
      <c r="A116" t="s">
        <v>57</v>
      </c>
      <c r="B116" s="10"/>
      <c r="C116" s="9"/>
      <c r="D116" s="10"/>
      <c r="E116" s="8"/>
      <c r="F116" s="10"/>
      <c r="G116" s="9"/>
      <c r="H116" s="10"/>
      <c r="I116" s="9"/>
      <c r="J116" s="10"/>
      <c r="K116" s="9"/>
      <c r="L116" s="10"/>
      <c r="M116" s="9"/>
      <c r="N116" s="10"/>
      <c r="O116" s="9"/>
      <c r="P116" s="10"/>
      <c r="Q116" s="9"/>
      <c r="R116" s="5">
        <f>SUM(B116:Q116)</f>
        <v>0</v>
      </c>
    </row>
    <row r="117" spans="2:18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>
      <c r="A118" t="s">
        <v>62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>
      <c r="A119" t="s">
        <v>92</v>
      </c>
      <c r="B119" s="10">
        <f>+B111+B114+B115+B116</f>
        <v>133968.14</v>
      </c>
      <c r="C119" s="9"/>
      <c r="D119" s="10">
        <f>+D111+D114+D115+D116</f>
        <v>0</v>
      </c>
      <c r="E119" s="8"/>
      <c r="F119" s="10">
        <f>+F111+F114+F115+F116</f>
        <v>0</v>
      </c>
      <c r="G119" s="9"/>
      <c r="H119" s="10">
        <f>+H111+H114+H115+H116</f>
        <v>5354.04</v>
      </c>
      <c r="I119" s="9"/>
      <c r="J119" s="10">
        <f>+J111+J114+J115+J116</f>
        <v>132468.76</v>
      </c>
      <c r="K119" s="9"/>
      <c r="L119" s="10">
        <f>+L111+L114+L115+L116</f>
        <v>66711.4</v>
      </c>
      <c r="M119" s="9"/>
      <c r="N119" s="10">
        <f>+N111+N114+N115+N116</f>
        <v>5638.55</v>
      </c>
      <c r="O119" s="9"/>
      <c r="P119" s="10">
        <f>+P111+P114+P115+P116</f>
        <v>0</v>
      </c>
      <c r="Q119" s="9"/>
      <c r="R119" s="10">
        <f>+R111+R114+R115+R116</f>
        <v>344140.8900000001</v>
      </c>
    </row>
    <row r="120" spans="2:18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>
      <c r="A121" t="s">
        <v>63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3.5" thickBot="1">
      <c r="A122" t="s">
        <v>93</v>
      </c>
      <c r="B122" s="11">
        <f>+B119+B108</f>
        <v>144979.58</v>
      </c>
      <c r="C122" s="9"/>
      <c r="D122" s="11">
        <f>+D119+D108</f>
        <v>0</v>
      </c>
      <c r="E122" s="9"/>
      <c r="F122" s="11">
        <f>+F119+F108</f>
        <v>0</v>
      </c>
      <c r="G122" s="9"/>
      <c r="H122" s="11">
        <f>+H119+H108</f>
        <v>5454.300000000009</v>
      </c>
      <c r="I122" s="9"/>
      <c r="J122" s="11">
        <f>+J119+J108</f>
        <v>163643.81999999998</v>
      </c>
      <c r="K122" s="9"/>
      <c r="L122" s="11">
        <f>+L119+L108</f>
        <v>65388.409999999996</v>
      </c>
      <c r="M122" s="9"/>
      <c r="N122" s="11">
        <f>+N119+N108</f>
        <v>5291.03</v>
      </c>
      <c r="O122" s="9"/>
      <c r="P122" s="11">
        <f>+P119+P108</f>
        <v>0</v>
      </c>
      <c r="Q122" s="9"/>
      <c r="R122" s="6">
        <f>SUM(B122:Q122)</f>
        <v>384757.13999999996</v>
      </c>
    </row>
    <row r="123" spans="1:18" ht="13.5" thickTop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6"/>
      <c r="M130" s="16"/>
      <c r="N130" s="16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6"/>
      <c r="M132" s="16"/>
      <c r="N132" s="16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2" ht="12.75">
      <c r="A152" t="s">
        <v>64</v>
      </c>
    </row>
    <row r="196" ht="12.75">
      <c r="A196" t="s">
        <v>65</v>
      </c>
    </row>
  </sheetData>
  <sheetProtection/>
  <mergeCells count="28">
    <mergeCell ref="A1:R1"/>
    <mergeCell ref="A2:R2"/>
    <mergeCell ref="A3:R3"/>
    <mergeCell ref="A4:R4"/>
    <mergeCell ref="A45:R45"/>
    <mergeCell ref="A79:R79"/>
    <mergeCell ref="A5:R5"/>
    <mergeCell ref="A6:R6"/>
    <mergeCell ref="A39:R39"/>
    <mergeCell ref="H8:P8"/>
    <mergeCell ref="A81:R81"/>
    <mergeCell ref="A82:R82"/>
    <mergeCell ref="A83:R83"/>
    <mergeCell ref="A80:R80"/>
    <mergeCell ref="H47:P47"/>
    <mergeCell ref="A40:R40"/>
    <mergeCell ref="A41:R41"/>
    <mergeCell ref="A42:R42"/>
    <mergeCell ref="A43:R43"/>
    <mergeCell ref="A44:R44"/>
    <mergeCell ref="L132:N132"/>
    <mergeCell ref="A123:R123"/>
    <mergeCell ref="A124:R124"/>
    <mergeCell ref="A125:R125"/>
    <mergeCell ref="L130:N130"/>
    <mergeCell ref="A84:R84"/>
    <mergeCell ref="A85:R85"/>
    <mergeCell ref="H87:P87"/>
  </mergeCells>
  <printOptions horizontalCentered="1"/>
  <pageMargins left="0.75" right="0.75" top="1" bottom="1" header="0.5" footer="0.5"/>
  <pageSetup horizontalDpi="600" verticalDpi="600" orientation="landscape" scale="85" r:id="rId1"/>
  <rowBreaks count="2" manualBreakCount="2">
    <brk id="38" max="17" man="1"/>
    <brk id="7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South Dakota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lgpr13595</dc:creator>
  <cp:keywords/>
  <dc:description/>
  <cp:lastModifiedBy>Pam</cp:lastModifiedBy>
  <cp:lastPrinted>2015-01-27T17:28:52Z</cp:lastPrinted>
  <dcterms:created xsi:type="dcterms:W3CDTF">2002-12-09T17:56:08Z</dcterms:created>
  <dcterms:modified xsi:type="dcterms:W3CDTF">2015-02-02T16:34:23Z</dcterms:modified>
  <cp:category/>
  <cp:version/>
  <cp:contentType/>
  <cp:contentStatus/>
</cp:coreProperties>
</file>